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<sst xmlns="http://schemas.openxmlformats.org/spreadsheetml/2006/main" count="341" uniqueCount="94">
  <si>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</si>
  <si>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</si>
  <si>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</si>
  <si>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</si>
  <si>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</si>
  <si>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</si>
  <si>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</si>
  <si>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</si>
  <si>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</si>
  <si>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</si>
  <si>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</si>
  <si>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</si>
  <si>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</si>
  <si>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</si>
  <si>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</si>
  <si>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</si>
  <si>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</si>
  <si>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</si>
  <si>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</si>
  <si>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</si>
  <si>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</si>
  <si>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</si>
  <si>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</si>
  <si>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</si>
  <si>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</si>
  <si>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</si>
  <si>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</si>
  <si>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</si>
  <si>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</si>
  <si>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</si>
  <si>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</si>
  <si>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</si>
  <si>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</si>
  <si>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</si>
  <si>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</si>
  <si>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</si>
  <si>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</si>
  <si>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</si>
  <si>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</si>
  <si>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</si>
  <si>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</si>
  <si>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</si>
  <si>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</si>
  <si>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</si>
  <si>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</si>
  <si>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</si>
  <si>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</si>
  <si>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</si>
  <si>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</si>
  <si>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</si>
  <si>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</si>
  <si>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</si>
  <si>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</si>
  <si>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</si>
  <si>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</si>
  <si>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</si>
  <si>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</si>
  <si>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</si>
  <si>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</si>
  <si>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</si>
  <si>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</si>
  <si>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</si>
  <si>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</si>
  <si>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</si>
  <si>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</si>
  <si>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</si>
  <si>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</si>
  <si>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</si>
  <si>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</si>
  <si>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</si>
  <si>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</si>
  <si>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</si>
  <si>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</si>
  <si>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</si>
  <si>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</si>
  <si>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</si>
  <si>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</si>
  <si>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</si>
  <si>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</si>
  <si>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</si>
  <si>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</si>
  <si>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</si>
  <si>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</si>
  <si>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</si>
  <si>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</si>
  <si>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</si>
  <si>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</si>
  <si>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</si>
  <si>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</si>
  <si>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</si>
  <si>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</si>
  <si>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</si>
  <si>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</si>
  <si>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26.11.2025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</si>
</sst>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4"/>
  <sheetViews>
    <sheetView tabSelected="1" zoomScale="70" zoomScaleNormal="70" workbookViewId="0">
      <pane xSplit="3" ySplit="7" topLeftCell="D62" activePane="bottomRight" state="frozen"/>
      <selection pane="topRight" activeCell="C1" sqref="C1"/>
      <selection pane="bottomLeft" activeCell="A8" sqref="A8"/>
      <selection pane="bottomRight" activeCell="P14" sqref="P14:P15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6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6">
      <c r="A3" s="22"/>
      <c r="C3" s="48"/>
      <c r="D3" s="42"/>
      <c r="E3" s="42"/>
      <c r="F3" s="41"/>
      <c r="G3" s="41"/>
      <c r="H3" s="80"/>
      <c r="I3" s="80"/>
      <c r="J3" s="80"/>
    </row>
    <row r="4" spans="1:16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6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6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6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14646355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14646355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1858259790.1866686</v>
      </c>
      <c r="E9" s="64">
        <f>согаз!E9+макс!E9+капитал!E9</f>
        <v>263677781</v>
      </c>
      <c r="F9" s="64">
        <f>согаз!F9+макс!F9+капитал!F9</f>
        <v>26509229.220000021</v>
      </c>
      <c r="G9" s="64">
        <f>согаз!G9+макс!G9+капитал!G9</f>
        <v>104419465.53574464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1999547513.9424133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212035788.45666671</v>
      </c>
      <c r="E10" s="64">
        <f>согаз!E10+макс!E10+капитал!E10</f>
        <v>6079275</v>
      </c>
      <c r="F10" s="64">
        <f>согаз!F10+макс!F10+капитал!F10</f>
        <v>22720258.069999993</v>
      </c>
      <c r="G10" s="64">
        <f>согаз!G10+макс!G10+капитал!G10</f>
        <v>42491416.249011084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286934232.7756778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612626529.32999992</v>
      </c>
      <c r="E12" s="64">
        <f>согаз!E12+макс!E12+капитал!E12</f>
        <v>130516360</v>
      </c>
      <c r="F12" s="64">
        <f>согаз!F12+макс!F12+капитал!F12</f>
        <v>696610347.83999991</v>
      </c>
      <c r="G12" s="64">
        <f>согаз!G12+макс!G12+капитал!G12</f>
        <v>258806831.68000001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1568043708.8499999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193382228.22548872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225164363.52065694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13267756.559999999</v>
      </c>
      <c r="E14" s="64">
        <f>согаз!E14+макс!E14+капитал!E14</f>
        <v>0</v>
      </c>
      <c r="F14" s="64">
        <f>согаз!F14+макс!F14+капитал!F14</f>
        <v>8852326.8399999999</v>
      </c>
      <c r="G14" s="64">
        <f>согаз!G14+макс!G14+капитал!G14</f>
        <v>70370013.873067006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92490097.273066998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77937240.992499977</v>
      </c>
      <c r="E15" s="64">
        <f>согаз!E15+макс!E15+капитал!E15</f>
        <v>0</v>
      </c>
      <c r="F15" s="64">
        <f>согаз!F15+макс!F15+капитал!F15</f>
        <v>8066323.0999999996</v>
      </c>
      <c r="G15" s="64">
        <f>согаз!G15+макс!G15+капитал!G15</f>
        <v>247812253.75281185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333815817.84531182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28221987.534999996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85159007.657356143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122770200.32235613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49730226.475000009</v>
      </c>
      <c r="E17" s="64">
        <f>согаз!E17+макс!E17+капитал!E17</f>
        <v>0</v>
      </c>
      <c r="F17" s="64">
        <f>согаз!F17+макс!F17+капитал!F17</f>
        <v>15062800.66</v>
      </c>
      <c r="G17" s="64">
        <f>согаз!G17+макс!G17+капитал!G17</f>
        <v>161431059.06993812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226224086.20493811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29258810.412499972</v>
      </c>
      <c r="E18" s="64">
        <f>согаз!E18+макс!E18+капитал!E18</f>
        <v>0</v>
      </c>
      <c r="F18" s="64">
        <f>согаз!F18+макс!F18+капитал!F18</f>
        <v>9484598.0599999987</v>
      </c>
      <c r="G18" s="64">
        <f>согаз!G18+макс!G18+капитал!G18</f>
        <v>98716617.186703771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137460025.65920377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14165136.760000002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73449883.068591475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96125182.118591473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81059070.450085193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112758039.20008519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18603712.394999996</v>
      </c>
      <c r="E21" s="64">
        <f>согаз!E21+макс!E21+капитал!E21</f>
        <v>0</v>
      </c>
      <c r="F21" s="64">
        <f>согаз!F21+макс!F21+капитал!F21</f>
        <v>8354160.5099999998</v>
      </c>
      <c r="G21" s="64">
        <f>согаз!G21+макс!G21+капитал!G21</f>
        <v>77439313.643816337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104397186.54881634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60665842.447499976</v>
      </c>
      <c r="E22" s="64">
        <f>согаз!E22+макс!E22+капитал!E22</f>
        <v>0</v>
      </c>
      <c r="F22" s="64">
        <f>согаз!F22+макс!F22+капитал!F22</f>
        <v>10901966.52</v>
      </c>
      <c r="G22" s="64">
        <f>согаз!G22+макс!G22+капитал!G22</f>
        <v>194285100.09687781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265852909.06437778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333269151.29499936</v>
      </c>
      <c r="E23" s="64">
        <f>согаз!E23+макс!E23+капитал!E23</f>
        <v>0</v>
      </c>
      <c r="F23" s="64">
        <f>согаз!F23+макс!F23+капитал!F23</f>
        <v>19171077.619999997</v>
      </c>
      <c r="G23" s="64">
        <f>согаз!G23+макс!G23+капитал!G23</f>
        <v>457630967.0240823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810071195.93908155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90487827.75999999</v>
      </c>
      <c r="E24" s="64">
        <f>согаз!E24+макс!E24+капитал!E24</f>
        <v>0</v>
      </c>
      <c r="F24" s="64">
        <f>согаз!F24+макс!F24+капитал!F24</f>
        <v>16622323.339999998</v>
      </c>
      <c r="G24" s="64">
        <f>согаз!G24+макс!G24+капитал!G24</f>
        <v>130965205.0712457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238075356.17124569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292066898.25999981</v>
      </c>
      <c r="E25" s="64">
        <f>согаз!E25+макс!E25+капитал!E25</f>
        <v>0</v>
      </c>
      <c r="F25" s="64">
        <f>согаз!F25+макс!F25+капитал!F25</f>
        <v>15664128.130000001</v>
      </c>
      <c r="G25" s="64">
        <f>согаз!G25+макс!G25+капитал!G25</f>
        <v>410854803.34867513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718585829.73867488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33885261.032499999</v>
      </c>
      <c r="E26" s="64">
        <f>согаз!E26+макс!E26+капитал!E26</f>
        <v>0</v>
      </c>
      <c r="F26" s="64">
        <f>согаз!F26+макс!F26+капитал!F26</f>
        <v>10360966.48</v>
      </c>
      <c r="G26" s="64">
        <f>согаз!G26+макс!G26+капитал!G26</f>
        <v>119190176.77366039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163436404.28616041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16980916.475000009</v>
      </c>
      <c r="E27" s="64">
        <f>согаз!E27+макс!E27+капитал!E27</f>
        <v>0</v>
      </c>
      <c r="F27" s="64">
        <f>согаз!F27+макс!F27+капитал!F27</f>
        <v>8099460.29</v>
      </c>
      <c r="G27" s="64">
        <f>согаз!G27+макс!G27+капитал!G27</f>
        <v>54173984.253016986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79254361.018016994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202307143.32500002</v>
      </c>
      <c r="E28" s="64">
        <f>согаз!E28+макс!E28+капитал!E28</f>
        <v>0</v>
      </c>
      <c r="F28" s="64">
        <f>согаз!F28+макс!F28+капитал!F28</f>
        <v>19201449.960000001</v>
      </c>
      <c r="G28" s="64">
        <f>согаз!G28+макс!G28+капитал!G28</f>
        <v>385313773.94138789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606822367.22638798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60726243.929999977</v>
      </c>
      <c r="G35" s="64">
        <f>согаз!G35+макс!G35+капитал!G35</f>
        <v>935110160.29862988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995836404.22862983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1082467826.7399998</v>
      </c>
      <c r="E38" s="64">
        <f>согаз!E38+макс!E38+капитал!E38</f>
        <v>86301706</v>
      </c>
      <c r="F38" s="64">
        <f>согаз!F38+макс!F38+капитал!F38</f>
        <v>88000722.390000001</v>
      </c>
      <c r="G38" s="64">
        <f>согаз!G38+макс!G38+капитал!G38</f>
        <v>231413087.86007324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1408769793.9900732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86180845.609999985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90554409.609999985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33987110.419999987</v>
      </c>
      <c r="G42" s="64">
        <f>согаз!G42+макс!G42+капитал!G42</f>
        <v>581197289.86416149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697019251.83416152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13048017.449999999</v>
      </c>
      <c r="G43" s="64">
        <f>согаз!G43+макс!G43+капитал!G43</f>
        <v>258206995.44447774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271255012.89447773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1093973781.5458333</v>
      </c>
      <c r="E44" s="64">
        <f>согаз!E44+макс!E44+капитал!E44</f>
        <v>169745668</v>
      </c>
      <c r="F44" s="64">
        <f>согаз!F44+макс!F44+капитал!F44</f>
        <v>0</v>
      </c>
      <c r="G44" s="64">
        <f>согаз!G44+макс!G44+капитал!G44</f>
        <v>102477680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1196451461.5458336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582390.65000000014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582390.65000000014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750255.44000000018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987095.04000000004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542882045.37999988</v>
      </c>
      <c r="E47" s="64">
        <f>согаз!E47+макс!E47+капитал!E47</f>
        <v>78963701</v>
      </c>
      <c r="F47" s="64">
        <f>согаз!F47+макс!F47+капитал!F47</f>
        <v>26765185.309999984</v>
      </c>
      <c r="G47" s="64">
        <f>согаз!G47+макс!G47+капитал!G47</f>
        <v>106616324.13755581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676263554.82755566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137747184.90000004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146231539.17000002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2686649.75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3312033.1800333336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19564490.699999999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37141663.189999998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3362922.7899667658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3362922.7899667658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8924.65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135817272.88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1274.9499999999985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71014437.670000002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4038793.2200000016</v>
      </c>
      <c r="G59" s="64">
        <f>согаз!G59+макс!G59+капитал!G59</f>
        <v>12671957.850000001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16710751.070000002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7196753.7199999997</v>
      </c>
      <c r="G60" s="64">
        <f>согаз!G60+макс!G60+капитал!G60</f>
        <v>110710305.53652424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117907059.25652424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0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0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4664481.55</v>
      </c>
      <c r="G65" s="64">
        <f>согаз!G65+макс!G65+капитал!G65</f>
        <v>25064799.962056089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29729281.51205609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37021572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37021572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23741459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23741459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10472698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10472698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131824018.49999996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3409533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135233551.49999994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7455778.8699999992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7455778.8699999992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1899870.2000000002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1899870.2000000002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335316994.33582979</v>
      </c>
      <c r="E74" s="64">
        <f>согаз!E74+макс!E74+капитал!E74</f>
        <v>0</v>
      </c>
      <c r="F74" s="64">
        <f>согаз!F74+макс!F74+капитал!F74</f>
        <v>14499092.209999999</v>
      </c>
      <c r="G74" s="64">
        <f>согаз!G74+макс!G74+капитал!G74</f>
        <v>444076717.65135533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793892804.19718504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22853394.280000001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22853394.280000001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7483707079.3999968</v>
      </c>
      <c r="E78" s="45">
        <f t="shared" ref="E78:J78" si="0">SUM(E8:E77)</f>
        <v>735284491</v>
      </c>
      <c r="F78" s="45">
        <f>SUM(F8:F77)</f>
        <v>1570427362.0000002</v>
      </c>
      <c r="G78" s="45">
        <f>SUM(G8:G77)</f>
        <v>6938412307.6636276</v>
      </c>
      <c r="H78" s="45">
        <f t="shared" si="0"/>
        <v>1026685369.0009656</v>
      </c>
      <c r="I78" s="45">
        <f>SUM(I8:I77)</f>
        <v>26933956</v>
      </c>
      <c r="J78" s="58">
        <f t="shared" si="0"/>
        <v>17046166074.064596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  <c r="L79" s="30"/>
    </row>
    <row r="80" spans="1:16" ht="33.75" customHeight="1">
      <c r="A80" s="24"/>
      <c r="B80" s="13"/>
      <c r="C80" s="55" t="s">
        <v>53</v>
      </c>
      <c r="D80" s="45">
        <f>D78+D79</f>
        <v>8144710310.3999968</v>
      </c>
      <c r="E80" s="45">
        <f>E78+E79</f>
        <v>735284491</v>
      </c>
      <c r="F80" s="45">
        <f t="shared" ref="F80:J80" si="1">F78+F79</f>
        <v>1706917151.0000002</v>
      </c>
      <c r="G80" s="45">
        <f t="shared" si="1"/>
        <v>7092361138.6636276</v>
      </c>
      <c r="H80" s="45">
        <f t="shared" si="1"/>
        <v>1053743518.0009656</v>
      </c>
      <c r="I80" s="45">
        <f t="shared" si="1"/>
        <v>26933956</v>
      </c>
      <c r="J80" s="58">
        <f t="shared" si="1"/>
        <v>18024666074.064598</v>
      </c>
      <c r="L80" s="30"/>
    </row>
    <row r="82" spans="10:10">
      <c r="J82" s="78"/>
    </row>
    <row r="84" spans="10:10">
      <c r="J84" s="30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35" activePane="bottomRight" state="frozen"/>
      <selection pane="topRight" activeCell="D1" sqref="D1"/>
      <selection pane="bottomLeft" activeCell="A8" sqref="A8"/>
      <selection pane="bottomRight" activeCell="R45" sqref="R45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26.11.2025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4500703</v>
      </c>
      <c r="H8" s="65"/>
      <c r="I8" s="65"/>
      <c r="J8" s="66">
        <f>D8+F8+G8+H8+I8</f>
        <v>4500703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352985928.68166667</v>
      </c>
      <c r="E9" s="65">
        <v>40012269</v>
      </c>
      <c r="F9" s="65">
        <v>8118208.6600000095</v>
      </c>
      <c r="G9" s="65">
        <v>21273303.84279367</v>
      </c>
      <c r="H9" s="65"/>
      <c r="I9" s="67">
        <v>2030015</v>
      </c>
      <c r="J9" s="66">
        <f t="shared" ref="J9:J72" si="0">D9+F9+G9+H9+I9</f>
        <v>384407456.18446034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46971777.863333344</v>
      </c>
      <c r="E10" s="65">
        <v>2188539</v>
      </c>
      <c r="F10" s="65">
        <v>6102148.3799999971</v>
      </c>
      <c r="G10" s="65">
        <v>7742679.2717069043</v>
      </c>
      <c r="H10" s="65"/>
      <c r="I10" s="67">
        <v>1937354</v>
      </c>
      <c r="J10" s="66">
        <f t="shared" si="0"/>
        <v>62753959.515040241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120332432.21999981</v>
      </c>
      <c r="E12" s="65">
        <v>24848307</v>
      </c>
      <c r="F12" s="65">
        <v>142937328.5999999</v>
      </c>
      <c r="G12" s="65">
        <v>53347455.359999999</v>
      </c>
      <c r="H12" s="65"/>
      <c r="I12" s="65"/>
      <c r="J12" s="66">
        <f t="shared" si="0"/>
        <v>316617216.17999971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38379501.42997811</v>
      </c>
      <c r="H13" s="65">
        <v>6079505.7647339869</v>
      </c>
      <c r="I13" s="65"/>
      <c r="J13" s="66">
        <f t="shared" si="0"/>
        <v>44459007.194712095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4050889.6375000002</v>
      </c>
      <c r="E14" s="65"/>
      <c r="F14" s="65">
        <v>2140168.73</v>
      </c>
      <c r="G14" s="65">
        <v>22150150.815931682</v>
      </c>
      <c r="H14" s="67"/>
      <c r="I14" s="65"/>
      <c r="J14" s="66">
        <f t="shared" si="0"/>
        <v>28341209.183431681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10902335.39749999</v>
      </c>
      <c r="E15" s="65"/>
      <c r="F15" s="65">
        <v>1821718.98</v>
      </c>
      <c r="G15" s="65">
        <v>22819764.632421143</v>
      </c>
      <c r="H15" s="65"/>
      <c r="I15" s="65"/>
      <c r="J15" s="66">
        <f t="shared" si="0"/>
        <v>35543819.009921134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5404528.2949999999</v>
      </c>
      <c r="E16" s="65"/>
      <c r="F16" s="65">
        <v>1793673.08</v>
      </c>
      <c r="G16" s="65">
        <v>24024709.881281391</v>
      </c>
      <c r="H16" s="65"/>
      <c r="I16" s="65"/>
      <c r="J16" s="66">
        <f t="shared" si="0"/>
        <v>31222911.256281391</v>
      </c>
    </row>
    <row r="17" spans="1:10">
      <c r="A17" s="24">
        <v>10</v>
      </c>
      <c r="B17" s="15">
        <v>670018</v>
      </c>
      <c r="C17" s="31" t="s">
        <v>27</v>
      </c>
      <c r="D17" s="65">
        <v>8720095.0650000088</v>
      </c>
      <c r="E17" s="65"/>
      <c r="F17" s="65">
        <v>3619618.4499999997</v>
      </c>
      <c r="G17" s="65">
        <v>16118475.956692941</v>
      </c>
      <c r="H17" s="65"/>
      <c r="I17" s="65"/>
      <c r="J17" s="66">
        <f t="shared" si="0"/>
        <v>28458189.47169295</v>
      </c>
    </row>
    <row r="18" spans="1:10">
      <c r="A18" s="24">
        <v>11</v>
      </c>
      <c r="B18" s="15">
        <v>670020</v>
      </c>
      <c r="C18" s="31" t="s">
        <v>66</v>
      </c>
      <c r="D18" s="65">
        <v>3857770.0149999904</v>
      </c>
      <c r="E18" s="65"/>
      <c r="F18" s="65">
        <v>2193600.5299999998</v>
      </c>
      <c r="G18" s="65">
        <v>8845826.9021650441</v>
      </c>
      <c r="H18" s="65"/>
      <c r="I18" s="65"/>
      <c r="J18" s="66">
        <f t="shared" si="0"/>
        <v>14897197.447165035</v>
      </c>
    </row>
    <row r="19" spans="1:10">
      <c r="A19" s="24">
        <v>12</v>
      </c>
      <c r="B19" s="15">
        <v>670022</v>
      </c>
      <c r="C19" s="31" t="s">
        <v>28</v>
      </c>
      <c r="D19" s="65">
        <v>2520187.9499999997</v>
      </c>
      <c r="E19" s="65"/>
      <c r="F19" s="76">
        <v>1612767.1699999997</v>
      </c>
      <c r="G19" s="65">
        <v>8710011.9470091052</v>
      </c>
      <c r="H19" s="65"/>
      <c r="I19" s="65"/>
      <c r="J19" s="66">
        <f t="shared" si="0"/>
        <v>12842967.067009104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28809004.957932241</v>
      </c>
      <c r="H20" s="65"/>
      <c r="I20" s="65"/>
      <c r="J20" s="66">
        <f t="shared" si="0"/>
        <v>34845802.637932241</v>
      </c>
    </row>
    <row r="21" spans="1:10">
      <c r="A21" s="24">
        <v>14</v>
      </c>
      <c r="B21" s="15">
        <v>670024</v>
      </c>
      <c r="C21" s="31" t="s">
        <v>55</v>
      </c>
      <c r="D21" s="65">
        <v>3084031.6324999989</v>
      </c>
      <c r="E21" s="65"/>
      <c r="F21" s="65">
        <v>1837103.9</v>
      </c>
      <c r="G21" s="65">
        <v>11767383.96008412</v>
      </c>
      <c r="H21" s="65"/>
      <c r="I21" s="65"/>
      <c r="J21" s="66">
        <f t="shared" si="0"/>
        <v>16688519.492584119</v>
      </c>
    </row>
    <row r="22" spans="1:10">
      <c r="A22" s="24">
        <v>15</v>
      </c>
      <c r="B22" s="15">
        <v>670026</v>
      </c>
      <c r="C22" s="31" t="s">
        <v>49</v>
      </c>
      <c r="D22" s="65">
        <v>9921919.6100000106</v>
      </c>
      <c r="E22" s="65"/>
      <c r="F22" s="65">
        <v>2643638.4900000002</v>
      </c>
      <c r="G22" s="65">
        <v>21398687.950064253</v>
      </c>
      <c r="H22" s="65"/>
      <c r="I22" s="65"/>
      <c r="J22" s="66">
        <f t="shared" si="0"/>
        <v>33964246.050064266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59727075.507499911</v>
      </c>
      <c r="E23" s="65"/>
      <c r="F23" s="65">
        <v>4493636.3599999994</v>
      </c>
      <c r="G23" s="65">
        <v>77552260.333983317</v>
      </c>
      <c r="H23" s="65"/>
      <c r="I23" s="65"/>
      <c r="J23" s="66">
        <f t="shared" si="0"/>
        <v>141772972.20148322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19645264.015000001</v>
      </c>
      <c r="E24" s="65"/>
      <c r="F24" s="65">
        <v>3914578.9299999997</v>
      </c>
      <c r="G24" s="65">
        <v>36142248.577393942</v>
      </c>
      <c r="H24" s="65"/>
      <c r="I24" s="65"/>
      <c r="J24" s="66">
        <f t="shared" si="0"/>
        <v>59702091.522393942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33680241.012499996</v>
      </c>
      <c r="E25" s="65"/>
      <c r="F25" s="65">
        <v>3877287.43</v>
      </c>
      <c r="G25" s="65">
        <v>54374199.087614901</v>
      </c>
      <c r="H25" s="65"/>
      <c r="I25" s="65"/>
      <c r="J25" s="66">
        <f t="shared" si="0"/>
        <v>91931727.530114889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5580283.5874999985</v>
      </c>
      <c r="E26" s="65"/>
      <c r="F26" s="65">
        <v>2438636.87</v>
      </c>
      <c r="G26" s="65">
        <v>10572361.23435705</v>
      </c>
      <c r="H26" s="65"/>
      <c r="I26" s="65"/>
      <c r="J26" s="66">
        <f t="shared" si="0"/>
        <v>18591281.691857047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2428970.692499999</v>
      </c>
      <c r="E27" s="65"/>
      <c r="F27" s="65">
        <v>1893786.98</v>
      </c>
      <c r="G27" s="65">
        <v>5227875.6372226942</v>
      </c>
      <c r="H27" s="65"/>
      <c r="I27" s="65"/>
      <c r="J27" s="66">
        <f t="shared" si="0"/>
        <v>9550633.3097226936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34241912.886666663</v>
      </c>
      <c r="E28" s="65"/>
      <c r="F28" s="65">
        <v>4471955.83</v>
      </c>
      <c r="G28" s="65">
        <v>61779039.931315035</v>
      </c>
      <c r="H28" s="65"/>
      <c r="I28" s="65"/>
      <c r="J28" s="66">
        <f t="shared" si="0"/>
        <v>100492908.6479817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18163815.279999983</v>
      </c>
      <c r="G35" s="65">
        <v>248818089.95324296</v>
      </c>
      <c r="H35" s="65"/>
      <c r="I35" s="65"/>
      <c r="J35" s="66">
        <f t="shared" si="0"/>
        <v>266981905.23324293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216034699.28999999</v>
      </c>
      <c r="E38" s="65">
        <v>20342014</v>
      </c>
      <c r="F38" s="65">
        <v>15906680.580000002</v>
      </c>
      <c r="G38" s="65">
        <v>51718650.609099992</v>
      </c>
      <c r="H38" s="65"/>
      <c r="I38" s="65">
        <v>1418741</v>
      </c>
      <c r="J38" s="66">
        <f t="shared" si="0"/>
        <v>285078771.47909999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17747264.48</v>
      </c>
      <c r="E40" s="65"/>
      <c r="F40" s="65">
        <v>0</v>
      </c>
      <c r="G40" s="65">
        <v>864542</v>
      </c>
      <c r="H40" s="65"/>
      <c r="I40" s="65"/>
      <c r="J40" s="66">
        <f t="shared" si="0"/>
        <v>18611806.48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7376726.9699999988</v>
      </c>
      <c r="G42" s="65">
        <v>128799742.87637708</v>
      </c>
      <c r="H42" s="65"/>
      <c r="I42" s="65"/>
      <c r="J42" s="66">
        <f t="shared" si="0"/>
        <v>151865661.76637709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72641008.207577094</v>
      </c>
      <c r="H43" s="65"/>
      <c r="I43" s="65"/>
      <c r="J43" s="66">
        <f t="shared" si="0"/>
        <v>75738617.027577087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222458192.53666672</v>
      </c>
      <c r="E44" s="65">
        <v>40293921</v>
      </c>
      <c r="F44" s="65">
        <v>0</v>
      </c>
      <c r="G44" s="65">
        <v>23360499.551200002</v>
      </c>
      <c r="H44" s="65"/>
      <c r="I44" s="65"/>
      <c r="J44" s="66">
        <f t="shared" si="0"/>
        <v>245818692.08786672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146509.55899999989</v>
      </c>
      <c r="H45" s="65"/>
      <c r="I45" s="65"/>
      <c r="J45" s="66">
        <f t="shared" si="0"/>
        <v>146509.55899999989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143634.91329999949</v>
      </c>
      <c r="H46" s="65"/>
      <c r="I46" s="65"/>
      <c r="J46" s="66">
        <f t="shared" si="0"/>
        <v>191002.8332999995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108526574.23999994</v>
      </c>
      <c r="E47" s="65">
        <v>19114707</v>
      </c>
      <c r="F47" s="65">
        <v>5051170.0200000023</v>
      </c>
      <c r="G47" s="65">
        <v>23491533.536433302</v>
      </c>
      <c r="H47" s="65"/>
      <c r="I47" s="65"/>
      <c r="J47" s="66">
        <f t="shared" si="0"/>
        <v>137069277.79643324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27465604.65000001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29161711.172400009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487212.99000000011</v>
      </c>
      <c r="G50" s="65">
        <v>124524.0233666667</v>
      </c>
      <c r="H50" s="65"/>
      <c r="I50" s="65"/>
      <c r="J50" s="66">
        <f t="shared" si="0"/>
        <v>611737.01336666686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3922043.7648</v>
      </c>
      <c r="H52" s="65"/>
      <c r="I52" s="65"/>
      <c r="J52" s="66">
        <f t="shared" si="0"/>
        <v>7876488.5348000005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620329.76679999998</v>
      </c>
      <c r="H53" s="65"/>
      <c r="I53" s="65"/>
      <c r="J53" s="66">
        <f t="shared" si="0"/>
        <v>620329.76679999998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2294.9100000000003</v>
      </c>
      <c r="H57" s="65"/>
      <c r="I57" s="65"/>
      <c r="J57" s="66">
        <f t="shared" si="0"/>
        <v>27163964.555999998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254.98999999999978</v>
      </c>
      <c r="H58" s="65"/>
      <c r="I58" s="65"/>
      <c r="J58" s="66">
        <f t="shared" si="0"/>
        <v>14202887.534000002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821918.27000000025</v>
      </c>
      <c r="G59" s="65">
        <v>2577448.9775999999</v>
      </c>
      <c r="H59" s="65"/>
      <c r="I59" s="65"/>
      <c r="J59" s="66">
        <f t="shared" si="0"/>
        <v>3399367.2476000004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28501583.805764519</v>
      </c>
      <c r="H60" s="65"/>
      <c r="I60" s="65"/>
      <c r="J60" s="66">
        <f t="shared" si="0"/>
        <v>30153413.555764519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982926.90999999992</v>
      </c>
      <c r="G65" s="65">
        <v>6055618.6324813422</v>
      </c>
      <c r="H65" s="65"/>
      <c r="I65" s="65"/>
      <c r="J65" s="66">
        <f t="shared" si="0"/>
        <v>7038545.5424813423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2008628</v>
      </c>
      <c r="H66" s="65"/>
      <c r="I66" s="65"/>
      <c r="J66" s="66">
        <f t="shared" si="0"/>
        <v>2008628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6482673</v>
      </c>
      <c r="H67" s="65"/>
      <c r="I67" s="65"/>
      <c r="J67" s="66">
        <f t="shared" si="0"/>
        <v>6482673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2086512</v>
      </c>
      <c r="H68" s="65"/>
      <c r="I68" s="65"/>
      <c r="J68" s="66">
        <f t="shared" si="0"/>
        <v>2086512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21484827.619999975</v>
      </c>
      <c r="E69" s="65"/>
      <c r="F69" s="65">
        <v>0</v>
      </c>
      <c r="G69" s="65">
        <v>28949</v>
      </c>
      <c r="H69" s="65"/>
      <c r="I69" s="65"/>
      <c r="J69" s="66">
        <f t="shared" si="0"/>
        <v>21513776.619999975</v>
      </c>
    </row>
    <row r="70" spans="1:10">
      <c r="A70" s="24">
        <v>63</v>
      </c>
      <c r="B70" s="17">
        <v>670148</v>
      </c>
      <c r="C70" s="35" t="s">
        <v>62</v>
      </c>
      <c r="D70" s="65">
        <v>1632239.9700000002</v>
      </c>
      <c r="E70" s="65"/>
      <c r="F70" s="65">
        <v>0</v>
      </c>
      <c r="G70" s="65">
        <v>0</v>
      </c>
      <c r="H70" s="65"/>
      <c r="I70" s="65"/>
      <c r="J70" s="66">
        <f t="shared" si="0"/>
        <v>1632239.9700000002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379974.04</v>
      </c>
      <c r="H73" s="65"/>
      <c r="I73" s="65"/>
      <c r="J73" s="66">
        <f t="shared" ref="J73:J77" si="1">D73+F73+G73+H73+I73</f>
        <v>379974.04</v>
      </c>
    </row>
    <row r="74" spans="1:10">
      <c r="A74" s="24">
        <v>67</v>
      </c>
      <c r="B74" s="19">
        <v>670157</v>
      </c>
      <c r="C74" s="37" t="s">
        <v>64</v>
      </c>
      <c r="D74" s="65">
        <v>64170091.077500023</v>
      </c>
      <c r="E74" s="65"/>
      <c r="F74" s="65">
        <v>3667453.44</v>
      </c>
      <c r="G74" s="65">
        <v>49716628.414642893</v>
      </c>
      <c r="H74" s="65"/>
      <c r="I74" s="65"/>
      <c r="J74" s="66">
        <f t="shared" si="1"/>
        <v>117554172.93214291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5980051.6051000003</v>
      </c>
      <c r="H75" s="65"/>
      <c r="I75" s="65"/>
      <c r="J75" s="66">
        <f t="shared" si="1"/>
        <v>5980051.6051000003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1427594383.5033333</v>
      </c>
      <c r="E78" s="66">
        <f t="shared" si="2"/>
        <v>146799757</v>
      </c>
      <c r="F78" s="66">
        <f t="shared" si="2"/>
        <v>338628145.09400004</v>
      </c>
      <c r="G78" s="66">
        <f t="shared" si="2"/>
        <v>1365573529.2241101</v>
      </c>
      <c r="H78" s="66">
        <f t="shared" si="2"/>
        <v>188791761.21417749</v>
      </c>
      <c r="I78" s="66">
        <f t="shared" si="2"/>
        <v>5386110</v>
      </c>
      <c r="J78" s="66">
        <f t="shared" si="2"/>
        <v>3325973929.0356207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zoomScale="70" zoomScaleNormal="70" workbookViewId="0">
      <selection activeCell="D8" sqref="D8:F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26.11.2025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4805835</v>
      </c>
      <c r="H8" s="65"/>
      <c r="I8" s="65"/>
      <c r="J8" s="66">
        <f>D8+F8+G8+H8+I8</f>
        <v>4805835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575778748.15166676</v>
      </c>
      <c r="E9" s="65">
        <v>90104590</v>
      </c>
      <c r="F9" s="65">
        <v>9271991.4600000102</v>
      </c>
      <c r="G9" s="65">
        <v>32326322.952834576</v>
      </c>
      <c r="H9" s="65"/>
      <c r="I9" s="67">
        <v>3178003</v>
      </c>
      <c r="J9" s="66">
        <f t="shared" ref="J9:J68" si="0">D9+F9+G9+H9+I9</f>
        <v>620555065.5645014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63998536.873333342</v>
      </c>
      <c r="E10" s="65">
        <v>1702197</v>
      </c>
      <c r="F10" s="65">
        <v>7112896.2799999947</v>
      </c>
      <c r="G10" s="65">
        <v>13160296.538257685</v>
      </c>
      <c r="H10" s="65"/>
      <c r="I10" s="67">
        <v>3002648</v>
      </c>
      <c r="J10" s="66">
        <f t="shared" si="0"/>
        <v>87274377.691591024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177772594.47</v>
      </c>
      <c r="E12" s="65">
        <v>34888027</v>
      </c>
      <c r="F12" s="65">
        <v>208291335.11999997</v>
      </c>
      <c r="G12" s="65">
        <v>76669055.9912</v>
      </c>
      <c r="H12" s="65"/>
      <c r="I12" s="65"/>
      <c r="J12" s="66">
        <f t="shared" si="0"/>
        <v>462732985.5812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33767609.228558891</v>
      </c>
      <c r="H13" s="65">
        <v>282289.62874971342</v>
      </c>
      <c r="I13" s="65"/>
      <c r="J13" s="66">
        <f t="shared" si="0"/>
        <v>34049898.857308604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4467574.3449999969</v>
      </c>
      <c r="E14" s="65"/>
      <c r="F14" s="65">
        <v>3264247.76</v>
      </c>
      <c r="G14" s="65">
        <v>28328201.893706441</v>
      </c>
      <c r="H14" s="67"/>
      <c r="I14" s="65"/>
      <c r="J14" s="66">
        <f t="shared" si="0"/>
        <v>36060023.998706438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17665280.68500001</v>
      </c>
      <c r="E15" s="65"/>
      <c r="F15" s="65">
        <v>2770299.32</v>
      </c>
      <c r="G15" s="65">
        <v>36623209.775268018</v>
      </c>
      <c r="H15" s="65"/>
      <c r="I15" s="65"/>
      <c r="J15" s="66">
        <f t="shared" si="0"/>
        <v>57058789.780268028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8631947.1949999984</v>
      </c>
      <c r="E16" s="65"/>
      <c r="F16" s="65">
        <v>2827347.9500000007</v>
      </c>
      <c r="G16" s="65">
        <v>36994762.220003083</v>
      </c>
      <c r="H16" s="65"/>
      <c r="I16" s="65"/>
      <c r="J16" s="66">
        <f t="shared" si="0"/>
        <v>48454057.365003079</v>
      </c>
    </row>
    <row r="17" spans="1:10">
      <c r="A17" s="24">
        <v>10</v>
      </c>
      <c r="B17" s="15">
        <v>670018</v>
      </c>
      <c r="C17" s="31" t="s">
        <v>27</v>
      </c>
      <c r="D17" s="65">
        <v>15132841.117499998</v>
      </c>
      <c r="E17" s="65"/>
      <c r="F17" s="65">
        <v>5112437.91</v>
      </c>
      <c r="G17" s="65">
        <v>45540289.370546706</v>
      </c>
      <c r="H17" s="65"/>
      <c r="I17" s="65"/>
      <c r="J17" s="66">
        <f t="shared" si="0"/>
        <v>65785568.398046702</v>
      </c>
    </row>
    <row r="18" spans="1:10">
      <c r="A18" s="24">
        <v>11</v>
      </c>
      <c r="B18" s="15">
        <v>670020</v>
      </c>
      <c r="C18" s="31" t="s">
        <v>66</v>
      </c>
      <c r="D18" s="65">
        <v>14343313.644999981</v>
      </c>
      <c r="E18" s="65"/>
      <c r="F18" s="65">
        <v>3374584.61</v>
      </c>
      <c r="G18" s="65">
        <v>65821360.943845615</v>
      </c>
      <c r="H18" s="65"/>
      <c r="I18" s="65"/>
      <c r="J18" s="66">
        <f t="shared" si="0"/>
        <v>83539259.198845595</v>
      </c>
    </row>
    <row r="19" spans="1:10">
      <c r="A19" s="24">
        <v>12</v>
      </c>
      <c r="B19" s="15">
        <v>670022</v>
      </c>
      <c r="C19" s="31" t="s">
        <v>28</v>
      </c>
      <c r="D19" s="65">
        <v>4399201.0999999996</v>
      </c>
      <c r="E19" s="65"/>
      <c r="F19" s="65">
        <v>2575060.5</v>
      </c>
      <c r="G19" s="65">
        <v>40422235.841982819</v>
      </c>
      <c r="H19" s="65"/>
      <c r="I19" s="65"/>
      <c r="J19" s="66">
        <f t="shared" si="0"/>
        <v>47396497.441982821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34421789.987256542</v>
      </c>
      <c r="H20" s="65"/>
      <c r="I20" s="65"/>
      <c r="J20" s="66">
        <f t="shared" si="0"/>
        <v>44035709.307256542</v>
      </c>
    </row>
    <row r="21" spans="1:10">
      <c r="A21" s="24">
        <v>14</v>
      </c>
      <c r="B21" s="15">
        <v>670024</v>
      </c>
      <c r="C21" s="31" t="s">
        <v>55</v>
      </c>
      <c r="D21" s="65">
        <v>9329073.3624999896</v>
      </c>
      <c r="E21" s="65"/>
      <c r="F21" s="65">
        <v>2784758.5799999996</v>
      </c>
      <c r="G21" s="65">
        <v>43543523.287561491</v>
      </c>
      <c r="H21" s="65"/>
      <c r="I21" s="65"/>
      <c r="J21" s="66">
        <f t="shared" si="0"/>
        <v>55657355.230061479</v>
      </c>
    </row>
    <row r="22" spans="1:10">
      <c r="A22" s="24">
        <v>15</v>
      </c>
      <c r="B22" s="15">
        <v>670026</v>
      </c>
      <c r="C22" s="31" t="s">
        <v>49</v>
      </c>
      <c r="D22" s="65">
        <v>21139531.40749998</v>
      </c>
      <c r="E22" s="65"/>
      <c r="F22" s="65">
        <v>3931581.17</v>
      </c>
      <c r="G22" s="65">
        <v>79077005.202519685</v>
      </c>
      <c r="H22" s="65"/>
      <c r="I22" s="65"/>
      <c r="J22" s="66">
        <f t="shared" si="0"/>
        <v>104148117.78001967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89272867.00999999</v>
      </c>
      <c r="E23" s="65"/>
      <c r="F23" s="65">
        <v>6532762.4700000007</v>
      </c>
      <c r="G23" s="65">
        <v>95865803.687689528</v>
      </c>
      <c r="H23" s="65"/>
      <c r="I23" s="65"/>
      <c r="J23" s="66">
        <f t="shared" si="0"/>
        <v>191671433.1676895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34258223.557499997</v>
      </c>
      <c r="E24" s="65"/>
      <c r="F24" s="65">
        <v>5392601.1299999999</v>
      </c>
      <c r="G24" s="65">
        <v>61535994.679763608</v>
      </c>
      <c r="H24" s="65"/>
      <c r="I24" s="65"/>
      <c r="J24" s="66">
        <f t="shared" si="0"/>
        <v>101186819.36726362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55770685.799999893</v>
      </c>
      <c r="E25" s="65"/>
      <c r="F25" s="65">
        <v>5799938.21</v>
      </c>
      <c r="G25" s="65">
        <v>68599993.696729675</v>
      </c>
      <c r="H25" s="65"/>
      <c r="I25" s="65"/>
      <c r="J25" s="66">
        <f t="shared" si="0"/>
        <v>130170617.70672956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9082986.5549999904</v>
      </c>
      <c r="E26" s="65"/>
      <c r="F26" s="65">
        <v>3608242.74</v>
      </c>
      <c r="G26" s="65">
        <v>15539914.724244013</v>
      </c>
      <c r="H26" s="65"/>
      <c r="I26" s="65"/>
      <c r="J26" s="66">
        <f t="shared" si="0"/>
        <v>28231144.019244004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7404497.6125000101</v>
      </c>
      <c r="E27" s="65"/>
      <c r="F27" s="65">
        <v>2908925.19</v>
      </c>
      <c r="G27" s="65">
        <v>36097410.073772848</v>
      </c>
      <c r="H27" s="65"/>
      <c r="I27" s="65"/>
      <c r="J27" s="66">
        <f t="shared" si="0"/>
        <v>46410832.876272857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75681165.738333389</v>
      </c>
      <c r="E28" s="65"/>
      <c r="F28" s="65">
        <v>6749296.1100000003</v>
      </c>
      <c r="G28" s="65">
        <v>160314021.34153</v>
      </c>
      <c r="H28" s="65"/>
      <c r="I28" s="65"/>
      <c r="J28" s="66">
        <f t="shared" si="0"/>
        <v>242744483.18986338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21251971.839999989</v>
      </c>
      <c r="G35" s="65">
        <v>290615252.0617649</v>
      </c>
      <c r="H35" s="65"/>
      <c r="I35" s="65"/>
      <c r="J35" s="66">
        <f t="shared" si="0"/>
        <v>311867223.90176487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313229033.97999996</v>
      </c>
      <c r="E38" s="65">
        <v>24361096</v>
      </c>
      <c r="F38" s="65">
        <v>25355516.52</v>
      </c>
      <c r="G38" s="65">
        <v>74760021.811877459</v>
      </c>
      <c r="H38" s="65"/>
      <c r="I38" s="65">
        <v>2034736</v>
      </c>
      <c r="J38" s="66">
        <f t="shared" si="0"/>
        <v>415379308.31187737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26682760.069999997</v>
      </c>
      <c r="E40" s="65"/>
      <c r="F40" s="65">
        <v>0</v>
      </c>
      <c r="G40" s="65">
        <v>1322240</v>
      </c>
      <c r="H40" s="65"/>
      <c r="I40" s="65"/>
      <c r="J40" s="66">
        <f t="shared" si="0"/>
        <v>28005000.069999997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11097047.949999997</v>
      </c>
      <c r="G42" s="65">
        <v>168241442.87100163</v>
      </c>
      <c r="H42" s="65"/>
      <c r="I42" s="65"/>
      <c r="J42" s="66">
        <f t="shared" si="0"/>
        <v>204090213.06100163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4618753.74</v>
      </c>
      <c r="G43" s="65">
        <v>86480333.422162652</v>
      </c>
      <c r="H43" s="65"/>
      <c r="I43" s="65"/>
      <c r="J43" s="66">
        <f t="shared" si="0"/>
        <v>91099087.162162647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334778338.87416673</v>
      </c>
      <c r="E44" s="65">
        <v>56951129</v>
      </c>
      <c r="F44" s="65">
        <v>0</v>
      </c>
      <c r="G44" s="65">
        <v>33934731.980000004</v>
      </c>
      <c r="H44" s="65"/>
      <c r="I44" s="65"/>
      <c r="J44" s="66">
        <f t="shared" si="0"/>
        <v>368713070.85416675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178126.11239999969</v>
      </c>
      <c r="H45" s="65"/>
      <c r="I45" s="65"/>
      <c r="J45" s="66">
        <f t="shared" si="0"/>
        <v>178126.11239999969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280554.76290000032</v>
      </c>
      <c r="H46" s="65"/>
      <c r="I46" s="65"/>
      <c r="J46" s="66">
        <f t="shared" si="0"/>
        <v>351606.64290000033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163325611.00999993</v>
      </c>
      <c r="E47" s="65">
        <v>23106806</v>
      </c>
      <c r="F47" s="65">
        <v>7273832.77999999</v>
      </c>
      <c r="G47" s="65">
        <v>34195408.675183304</v>
      </c>
      <c r="H47" s="65"/>
      <c r="I47" s="65"/>
      <c r="J47" s="66">
        <f t="shared" si="0"/>
        <v>204794852.46518323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41247730.639999978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43793444.194399975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5887831.0099999998</v>
      </c>
      <c r="H52" s="65"/>
      <c r="I52" s="65"/>
      <c r="J52" s="66">
        <f t="shared" si="0"/>
        <v>10925351.4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978331.32259999996</v>
      </c>
      <c r="H53" s="65"/>
      <c r="I53" s="65"/>
      <c r="J53" s="66">
        <f t="shared" si="0"/>
        <v>978331.32259999996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2037.3701000000001</v>
      </c>
      <c r="H57" s="65"/>
      <c r="I57" s="65"/>
      <c r="J57" s="66">
        <f t="shared" si="0"/>
        <v>40744541.839099996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252.4400999999998</v>
      </c>
      <c r="H58" s="65"/>
      <c r="I58" s="65"/>
      <c r="J58" s="66">
        <f t="shared" si="0"/>
        <v>21304201.256099999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1190373.1500000004</v>
      </c>
      <c r="G59" s="65">
        <v>3787493.5811999999</v>
      </c>
      <c r="H59" s="65"/>
      <c r="I59" s="65"/>
      <c r="J59" s="66">
        <f t="shared" si="0"/>
        <v>4977866.7312000003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2511272.25</v>
      </c>
      <c r="G60" s="65">
        <v>31804879.325564787</v>
      </c>
      <c r="H60" s="65"/>
      <c r="I60" s="65"/>
      <c r="J60" s="66">
        <f t="shared" si="0"/>
        <v>34316151.575564787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1461004.69</v>
      </c>
      <c r="G65" s="65">
        <v>6638876.8896103986</v>
      </c>
      <c r="H65" s="65"/>
      <c r="I65" s="65"/>
      <c r="J65" s="66">
        <f t="shared" si="0"/>
        <v>8099881.579610398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2948268</v>
      </c>
      <c r="H66" s="65"/>
      <c r="I66" s="65"/>
      <c r="J66" s="66">
        <f t="shared" si="0"/>
        <v>2948268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9512606</v>
      </c>
      <c r="H67" s="65"/>
      <c r="I67" s="65"/>
      <c r="J67" s="66">
        <f t="shared" si="0"/>
        <v>9512606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1643209</v>
      </c>
      <c r="H68" s="65"/>
      <c r="I68" s="65"/>
      <c r="J68" s="66">
        <f t="shared" si="0"/>
        <v>1643209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27194500.289999988</v>
      </c>
      <c r="E69" s="65"/>
      <c r="F69" s="65">
        <v>0</v>
      </c>
      <c r="G69" s="65">
        <v>19299</v>
      </c>
      <c r="H69" s="65"/>
      <c r="I69" s="65"/>
      <c r="J69" s="66">
        <f t="shared" ref="J69:J77" si="1">D69+F69+G69+H69+I69</f>
        <v>27213799.289999988</v>
      </c>
    </row>
    <row r="70" spans="1:10">
      <c r="A70" s="24">
        <v>63</v>
      </c>
      <c r="B70" s="17">
        <v>670148</v>
      </c>
      <c r="C70" s="35" t="s">
        <v>62</v>
      </c>
      <c r="D70" s="65">
        <v>1156035.3799999999</v>
      </c>
      <c r="E70" s="65"/>
      <c r="F70" s="65">
        <v>0</v>
      </c>
      <c r="G70" s="65">
        <v>0</v>
      </c>
      <c r="H70" s="65"/>
      <c r="I70" s="65"/>
      <c r="J70" s="66">
        <f t="shared" si="1"/>
        <v>1156035.3799999999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99218544.704999924</v>
      </c>
      <c r="E74" s="65"/>
      <c r="F74" s="65">
        <v>5138461.17</v>
      </c>
      <c r="G74" s="65">
        <v>80380976.632714659</v>
      </c>
      <c r="H74" s="65"/>
      <c r="I74" s="65"/>
      <c r="J74" s="66">
        <f t="shared" si="1"/>
        <v>184737982.50771457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6569648.4721000008</v>
      </c>
      <c r="H75" s="65"/>
      <c r="I75" s="65"/>
      <c r="J75" s="66">
        <f t="shared" si="1"/>
        <v>6569648.4721000008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2227796795.3850002</v>
      </c>
      <c r="E78" s="66">
        <f t="shared" si="2"/>
        <v>231113845</v>
      </c>
      <c r="F78" s="66">
        <f t="shared" si="2"/>
        <v>482743603.99599987</v>
      </c>
      <c r="G78" s="66">
        <f>SUM(G8:G77)</f>
        <v>2076303641.6759045</v>
      </c>
      <c r="H78" s="66">
        <f t="shared" si="2"/>
        <v>297579539.0433228</v>
      </c>
      <c r="I78" s="66">
        <f t="shared" si="2"/>
        <v>8215387</v>
      </c>
      <c r="J78" s="66">
        <f t="shared" si="2"/>
        <v>5092638967.1002264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9" zoomScale="70" zoomScaleNormal="70" workbookViewId="0">
      <selection activeCell="F8" sqref="F8:F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26.11.2025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5339817</v>
      </c>
      <c r="H8" s="69"/>
      <c r="I8" s="69"/>
      <c r="J8" s="70">
        <f>D8+F8+G8+H8+I8</f>
        <v>5339817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929495113.35333514</v>
      </c>
      <c r="E9" s="69">
        <v>133560922</v>
      </c>
      <c r="F9" s="69">
        <v>9119029.1000000015</v>
      </c>
      <c r="G9" s="69">
        <v>50819838.740116388</v>
      </c>
      <c r="H9" s="69"/>
      <c r="I9" s="71">
        <v>5151011</v>
      </c>
      <c r="J9" s="70">
        <f t="shared" ref="J9:J68" si="0">D9+F9+G9+H9+I9</f>
        <v>994584992.19345152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101065473.72000003</v>
      </c>
      <c r="E10" s="69">
        <v>2188539</v>
      </c>
      <c r="F10" s="69">
        <v>9505213.4100000001</v>
      </c>
      <c r="G10" s="69">
        <v>21588440.439046491</v>
      </c>
      <c r="H10" s="69"/>
      <c r="I10" s="71">
        <v>4746768</v>
      </c>
      <c r="J10" s="70">
        <f t="shared" si="0"/>
        <v>136905895.5690465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314521502.6400001</v>
      </c>
      <c r="E12" s="69">
        <v>70780026</v>
      </c>
      <c r="F12" s="69">
        <v>345381684.12</v>
      </c>
      <c r="G12" s="69">
        <v>128790320.32879999</v>
      </c>
      <c r="H12" s="69"/>
      <c r="I12" s="69"/>
      <c r="J12" s="70">
        <f t="shared" si="0"/>
        <v>788693507.08880007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121235117.56695171</v>
      </c>
      <c r="H13" s="69">
        <v>25420339.901684545</v>
      </c>
      <c r="I13" s="69"/>
      <c r="J13" s="70">
        <f t="shared" si="0"/>
        <v>146655457.46863624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4749292.5774999997</v>
      </c>
      <c r="E14" s="69"/>
      <c r="F14" s="69">
        <v>3447910.3499999996</v>
      </c>
      <c r="G14" s="69">
        <v>19891661.163428888</v>
      </c>
      <c r="H14" s="71"/>
      <c r="I14" s="69"/>
      <c r="J14" s="70">
        <f t="shared" si="0"/>
        <v>28088864.090928886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49369624.909999982</v>
      </c>
      <c r="E15" s="69"/>
      <c r="F15" s="69">
        <v>3474304.8</v>
      </c>
      <c r="G15" s="69">
        <v>188369279.34512269</v>
      </c>
      <c r="H15" s="69"/>
      <c r="I15" s="69"/>
      <c r="J15" s="70">
        <f t="shared" si="0"/>
        <v>241213209.05512267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14185512.044999998</v>
      </c>
      <c r="E16" s="69"/>
      <c r="F16" s="69">
        <v>4768184.0999999996</v>
      </c>
      <c r="G16" s="69">
        <v>24139535.556071676</v>
      </c>
      <c r="H16" s="69"/>
      <c r="I16" s="69"/>
      <c r="J16" s="70">
        <f t="shared" si="0"/>
        <v>43093231.701071672</v>
      </c>
    </row>
    <row r="17" spans="1:10">
      <c r="A17" s="24">
        <v>10</v>
      </c>
      <c r="B17" s="15">
        <v>670018</v>
      </c>
      <c r="C17" s="31" t="s">
        <v>27</v>
      </c>
      <c r="D17" s="69">
        <v>25877290.292500004</v>
      </c>
      <c r="E17" s="69"/>
      <c r="F17" s="69">
        <v>6330744.3000000007</v>
      </c>
      <c r="G17" s="69">
        <v>99772293.742698461</v>
      </c>
      <c r="H17" s="69"/>
      <c r="I17" s="69"/>
      <c r="J17" s="70">
        <f t="shared" si="0"/>
        <v>131980328.33519846</v>
      </c>
    </row>
    <row r="18" spans="1:10">
      <c r="A18" s="24">
        <v>11</v>
      </c>
      <c r="B18" s="15">
        <v>670020</v>
      </c>
      <c r="C18" s="31" t="s">
        <v>66</v>
      </c>
      <c r="D18" s="69">
        <v>11057726.752499999</v>
      </c>
      <c r="E18" s="69"/>
      <c r="F18" s="69">
        <v>3916412.92</v>
      </c>
      <c r="G18" s="69">
        <v>24049429.340693116</v>
      </c>
      <c r="H18" s="69"/>
      <c r="I18" s="69"/>
      <c r="J18" s="70">
        <f t="shared" si="0"/>
        <v>39023569.013193116</v>
      </c>
    </row>
    <row r="19" spans="1:10">
      <c r="A19" s="24">
        <v>12</v>
      </c>
      <c r="B19" s="15">
        <v>670022</v>
      </c>
      <c r="C19" s="31" t="s">
        <v>28</v>
      </c>
      <c r="D19" s="69">
        <v>7245747.7100000018</v>
      </c>
      <c r="E19" s="69"/>
      <c r="F19" s="69">
        <v>4322334.6199999992</v>
      </c>
      <c r="G19" s="69">
        <v>24317635.279599544</v>
      </c>
      <c r="H19" s="69"/>
      <c r="I19" s="69"/>
      <c r="J19" s="70">
        <f t="shared" si="0"/>
        <v>35885717.609599546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17828275.504896402</v>
      </c>
      <c r="H20" s="69"/>
      <c r="I20" s="69"/>
      <c r="J20" s="70">
        <f t="shared" si="0"/>
        <v>33876527.254896402</v>
      </c>
    </row>
    <row r="21" spans="1:10">
      <c r="A21" s="24">
        <v>14</v>
      </c>
      <c r="B21" s="15">
        <v>670024</v>
      </c>
      <c r="C21" s="31" t="s">
        <v>55</v>
      </c>
      <c r="D21" s="69">
        <v>6190607.4000000097</v>
      </c>
      <c r="E21" s="69"/>
      <c r="F21" s="69">
        <v>3732298.0300000003</v>
      </c>
      <c r="G21" s="69">
        <v>22128406.396170732</v>
      </c>
      <c r="H21" s="69"/>
      <c r="I21" s="69"/>
      <c r="J21" s="70">
        <f t="shared" si="0"/>
        <v>32051311.826170743</v>
      </c>
    </row>
    <row r="22" spans="1:10">
      <c r="A22" s="24">
        <v>15</v>
      </c>
      <c r="B22" s="15">
        <v>670026</v>
      </c>
      <c r="C22" s="31" t="s">
        <v>49</v>
      </c>
      <c r="D22" s="69">
        <v>29604391.429999985</v>
      </c>
      <c r="E22" s="69"/>
      <c r="F22" s="69">
        <v>4326746.8600000003</v>
      </c>
      <c r="G22" s="69">
        <v>93809406.944293857</v>
      </c>
      <c r="H22" s="69"/>
      <c r="I22" s="69"/>
      <c r="J22" s="70">
        <f t="shared" si="0"/>
        <v>127740545.23429385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184269208.77749944</v>
      </c>
      <c r="E23" s="69"/>
      <c r="F23" s="69">
        <v>8144678.7899999991</v>
      </c>
      <c r="G23" s="69">
        <v>284212903.00240946</v>
      </c>
      <c r="H23" s="69"/>
      <c r="I23" s="69"/>
      <c r="J23" s="70">
        <f t="shared" si="0"/>
        <v>476626790.56990886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36584340.1875</v>
      </c>
      <c r="E24" s="69"/>
      <c r="F24" s="69">
        <v>7315143.2799999993</v>
      </c>
      <c r="G24" s="69">
        <v>33286961.814088151</v>
      </c>
      <c r="H24" s="69"/>
      <c r="I24" s="69"/>
      <c r="J24" s="70">
        <f t="shared" si="0"/>
        <v>77186445.281588152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202615971.44749993</v>
      </c>
      <c r="E25" s="69"/>
      <c r="F25" s="69">
        <v>5986902.4900000002</v>
      </c>
      <c r="G25" s="69">
        <v>287880610.56433052</v>
      </c>
      <c r="H25" s="69"/>
      <c r="I25" s="69"/>
      <c r="J25" s="70">
        <f t="shared" si="0"/>
        <v>496483484.50183046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19221990.890000008</v>
      </c>
      <c r="E26" s="69"/>
      <c r="F26" s="69">
        <v>4314086.87</v>
      </c>
      <c r="G26" s="69">
        <v>93077900.815059334</v>
      </c>
      <c r="H26" s="69"/>
      <c r="I26" s="69"/>
      <c r="J26" s="70">
        <f t="shared" si="0"/>
        <v>116613978.57505934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7147448.1700000009</v>
      </c>
      <c r="E27" s="69"/>
      <c r="F27" s="69">
        <v>3296748.12</v>
      </c>
      <c r="G27" s="69">
        <v>12848698.542021446</v>
      </c>
      <c r="H27" s="69"/>
      <c r="I27" s="69"/>
      <c r="J27" s="70">
        <f t="shared" si="0"/>
        <v>23292894.832021445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92384064.699999958</v>
      </c>
      <c r="E28" s="69"/>
      <c r="F28" s="69">
        <v>7980198.0199999996</v>
      </c>
      <c r="G28" s="69">
        <v>163220712.66854289</v>
      </c>
      <c r="H28" s="69"/>
      <c r="I28" s="69"/>
      <c r="J28" s="70">
        <f t="shared" si="0"/>
        <v>263584975.38854283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21310456.809999999</v>
      </c>
      <c r="G35" s="69">
        <v>395676818.28362203</v>
      </c>
      <c r="H35" s="69"/>
      <c r="I35" s="69"/>
      <c r="J35" s="70">
        <f t="shared" si="0"/>
        <v>416987275.09362203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553204093.46999991</v>
      </c>
      <c r="E38" s="69">
        <v>41598596</v>
      </c>
      <c r="F38" s="69">
        <v>46738525.289999999</v>
      </c>
      <c r="G38" s="69">
        <v>104934415.4390958</v>
      </c>
      <c r="H38" s="69"/>
      <c r="I38" s="69">
        <v>3434680</v>
      </c>
      <c r="J38" s="70">
        <f t="shared" si="0"/>
        <v>708311714.19909573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41750821.059999995</v>
      </c>
      <c r="E40" s="69"/>
      <c r="F40" s="69">
        <v>0</v>
      </c>
      <c r="G40" s="69">
        <v>2186782</v>
      </c>
      <c r="H40" s="69"/>
      <c r="I40" s="69"/>
      <c r="J40" s="70">
        <f t="shared" si="0"/>
        <v>43937603.059999995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15513335.499999993</v>
      </c>
      <c r="G42" s="69">
        <v>284156104.11678278</v>
      </c>
      <c r="H42" s="69"/>
      <c r="I42" s="69"/>
      <c r="J42" s="70">
        <f t="shared" si="0"/>
        <v>341063377.00678277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5331654.8899999997</v>
      </c>
      <c r="G43" s="69">
        <v>99085653.814737976</v>
      </c>
      <c r="H43" s="69"/>
      <c r="I43" s="69"/>
      <c r="J43" s="70">
        <f t="shared" si="0"/>
        <v>104417308.70473798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536737250.13499993</v>
      </c>
      <c r="E44" s="69">
        <v>72500618</v>
      </c>
      <c r="F44" s="69">
        <v>0</v>
      </c>
      <c r="G44" s="69">
        <v>45182448.468800001</v>
      </c>
      <c r="H44" s="69"/>
      <c r="I44" s="69"/>
      <c r="J44" s="70">
        <f t="shared" si="0"/>
        <v>581919698.60379994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257754.97860000061</v>
      </c>
      <c r="H45" s="69"/>
      <c r="I45" s="69"/>
      <c r="J45" s="70">
        <f t="shared" si="0"/>
        <v>257754.97860000061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326065.76380000031</v>
      </c>
      <c r="H46" s="69"/>
      <c r="I46" s="69"/>
      <c r="J46" s="70">
        <f t="shared" si="0"/>
        <v>444485.56380000029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271029860.13</v>
      </c>
      <c r="E47" s="69">
        <v>36742188</v>
      </c>
      <c r="F47" s="69">
        <v>14440182.50999999</v>
      </c>
      <c r="G47" s="69">
        <v>48929381.925939195</v>
      </c>
      <c r="H47" s="69"/>
      <c r="I47" s="69"/>
      <c r="J47" s="70">
        <f t="shared" si="0"/>
        <v>334399424.56593919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69033849.610000029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73276383.803200036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9754615.9252000004</v>
      </c>
      <c r="H52" s="69"/>
      <c r="I52" s="69"/>
      <c r="J52" s="70">
        <f t="shared" si="0"/>
        <v>18339823.255200002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1764261.7005667661</v>
      </c>
      <c r="H53" s="69"/>
      <c r="I53" s="69"/>
      <c r="J53" s="70">
        <f t="shared" si="0"/>
        <v>1764261.7005667661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4592.3698999999997</v>
      </c>
      <c r="H57" s="69"/>
      <c r="I57" s="69"/>
      <c r="J57" s="70">
        <f t="shared" si="0"/>
        <v>67908766.484899998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767.51989999999898</v>
      </c>
      <c r="H58" s="69"/>
      <c r="I58" s="69"/>
      <c r="J58" s="70">
        <f t="shared" si="0"/>
        <v>35507348.879900001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2026501.8000000007</v>
      </c>
      <c r="G59" s="69">
        <v>6307015.2912000008</v>
      </c>
      <c r="H59" s="69"/>
      <c r="I59" s="69"/>
      <c r="J59" s="70">
        <f t="shared" si="0"/>
        <v>8333517.0912000015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3033651.7199999997</v>
      </c>
      <c r="G60" s="69">
        <v>50403842.405194931</v>
      </c>
      <c r="H60" s="69"/>
      <c r="I60" s="69"/>
      <c r="J60" s="70">
        <f t="shared" si="0"/>
        <v>53437494.12519493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0</v>
      </c>
      <c r="H61" s="69"/>
      <c r="I61" s="69"/>
      <c r="J61" s="70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2220549.9500000002</v>
      </c>
      <c r="G65" s="69">
        <v>12370304.439964348</v>
      </c>
      <c r="H65" s="69"/>
      <c r="I65" s="69"/>
      <c r="J65" s="70">
        <f t="shared" si="0"/>
        <v>14590854.38996435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32064676</v>
      </c>
      <c r="H66" s="69"/>
      <c r="I66" s="69"/>
      <c r="J66" s="70">
        <f t="shared" si="0"/>
        <v>32064676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7746180</v>
      </c>
      <c r="H67" s="69"/>
      <c r="I67" s="69"/>
      <c r="J67" s="70">
        <f t="shared" si="0"/>
        <v>7746180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6742977</v>
      </c>
      <c r="H68" s="69"/>
      <c r="I68" s="69"/>
      <c r="J68" s="70">
        <f t="shared" si="0"/>
        <v>6742977</v>
      </c>
    </row>
    <row r="69" spans="1:10">
      <c r="A69" s="24">
        <v>62</v>
      </c>
      <c r="B69" s="18">
        <v>670147</v>
      </c>
      <c r="C69" s="35" t="s">
        <v>81</v>
      </c>
      <c r="D69" s="69">
        <v>83144690.589999989</v>
      </c>
      <c r="E69" s="69"/>
      <c r="F69" s="69">
        <v>0</v>
      </c>
      <c r="G69" s="69">
        <v>3361285</v>
      </c>
      <c r="H69" s="69"/>
      <c r="I69" s="69"/>
      <c r="J69" s="70">
        <f t="shared" ref="J69:J77" si="1">D69+F69+G69+H69+I69</f>
        <v>86505975.589999989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4667503.5199999996</v>
      </c>
      <c r="E70" s="69"/>
      <c r="F70" s="69">
        <v>0</v>
      </c>
      <c r="G70" s="69">
        <v>0</v>
      </c>
      <c r="H70" s="69"/>
      <c r="I70" s="69"/>
      <c r="J70" s="70">
        <f t="shared" si="1"/>
        <v>4667503.5199999996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959344.36</v>
      </c>
      <c r="H73" s="69"/>
      <c r="I73" s="69"/>
      <c r="J73" s="70">
        <f t="shared" si="1"/>
        <v>959344.36</v>
      </c>
    </row>
    <row r="74" spans="1:10">
      <c r="A74" s="24">
        <v>67</v>
      </c>
      <c r="B74" s="19">
        <v>670157</v>
      </c>
      <c r="C74" s="37" t="s">
        <v>64</v>
      </c>
      <c r="D74" s="69">
        <v>171928358.55332986</v>
      </c>
      <c r="E74" s="69"/>
      <c r="F74" s="69">
        <v>5693177.5999999996</v>
      </c>
      <c r="G74" s="69">
        <v>313979112.60399777</v>
      </c>
      <c r="H74" s="69"/>
      <c r="I74" s="69"/>
      <c r="J74" s="70">
        <f t="shared" si="1"/>
        <v>491600648.75732762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10303694.202799998</v>
      </c>
      <c r="H75" s="69"/>
      <c r="I75" s="69"/>
      <c r="J75" s="70">
        <f>D75+F75+G75+H75+I75</f>
        <v>10303694.202799998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3828315900.5116649</v>
      </c>
      <c r="E78" s="70">
        <f t="shared" si="2"/>
        <v>357370889</v>
      </c>
      <c r="F78" s="70">
        <f t="shared" si="2"/>
        <v>749055612.91000021</v>
      </c>
      <c r="G78" s="70">
        <f t="shared" si="2"/>
        <v>3496535136.7636147</v>
      </c>
      <c r="H78" s="70">
        <f t="shared" si="2"/>
        <v>540314068.7434653</v>
      </c>
      <c r="I78" s="70">
        <f t="shared" si="2"/>
        <v>13332459</v>
      </c>
      <c r="J78" s="70">
        <f t="shared" si="2"/>
        <v>8627553177.9287415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2025-12-16T12:24:28Z</dcterms:modified>
</cp:coreProperties>
</file>